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太田東保 事務\Desktop\"/>
    </mc:Choice>
  </mc:AlternateContent>
  <xr:revisionPtr revIDLastSave="0" documentId="8_{CA900ACE-6CB1-4C8C-B636-C69D2C5C09A0}" xr6:coauthVersionLast="47" xr6:coauthVersionMax="47" xr10:uidLastSave="{00000000-0000-0000-0000-000000000000}"/>
  <bookViews>
    <workbookView xWindow="-120" yWindow="-120" windowWidth="20730" windowHeight="11160" xr2:uid="{6C188AEA-E2BD-416D-8BE0-74479EEB4879}"/>
  </bookViews>
  <sheets>
    <sheet name="太田東保育園" sheetId="1" r:id="rId1"/>
  </sheets>
  <definedNames>
    <definedName name="_xlnm.Print_Titles" localSheetId="0">太田東保育園!$1:$5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G82" i="1"/>
  <c r="F81" i="1"/>
  <c r="E81" i="1"/>
  <c r="G81" i="1" s="1"/>
  <c r="G80" i="1"/>
  <c r="G79" i="1"/>
  <c r="G77" i="1"/>
  <c r="G73" i="1"/>
  <c r="G72" i="1"/>
  <c r="F71" i="1"/>
  <c r="F74" i="1" s="1"/>
  <c r="E71" i="1"/>
  <c r="G71" i="1" s="1"/>
  <c r="G69" i="1"/>
  <c r="F68" i="1"/>
  <c r="E68" i="1"/>
  <c r="G68" i="1" s="1"/>
  <c r="G67" i="1"/>
  <c r="F66" i="1"/>
  <c r="F70" i="1" s="1"/>
  <c r="F75" i="1" s="1"/>
  <c r="E66" i="1"/>
  <c r="G66" i="1" s="1"/>
  <c r="G62" i="1"/>
  <c r="F61" i="1"/>
  <c r="F63" i="1" s="1"/>
  <c r="E61" i="1"/>
  <c r="E63" i="1" s="1"/>
  <c r="G63" i="1" s="1"/>
  <c r="G60" i="1"/>
  <c r="E59" i="1"/>
  <c r="G58" i="1"/>
  <c r="G57" i="1"/>
  <c r="G56" i="1"/>
  <c r="G55" i="1"/>
  <c r="F55" i="1"/>
  <c r="F59" i="1" s="1"/>
  <c r="F64" i="1" s="1"/>
  <c r="E55" i="1"/>
  <c r="G54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F30" i="1"/>
  <c r="F52" i="1" s="1"/>
  <c r="E30" i="1"/>
  <c r="G30" i="1" s="1"/>
  <c r="G29" i="1"/>
  <c r="G28" i="1"/>
  <c r="G27" i="1"/>
  <c r="G26" i="1"/>
  <c r="G25" i="1"/>
  <c r="G24" i="1"/>
  <c r="G23" i="1"/>
  <c r="F22" i="1"/>
  <c r="G22" i="1" s="1"/>
  <c r="E22" i="1"/>
  <c r="G21" i="1"/>
  <c r="G20" i="1"/>
  <c r="G19" i="1"/>
  <c r="G18" i="1"/>
  <c r="G17" i="1"/>
  <c r="F16" i="1"/>
  <c r="G16" i="1" s="1"/>
  <c r="E16" i="1"/>
  <c r="E52" i="1" s="1"/>
  <c r="G52" i="1" s="1"/>
  <c r="G14" i="1"/>
  <c r="G13" i="1"/>
  <c r="F12" i="1"/>
  <c r="G12" i="1" s="1"/>
  <c r="E12" i="1"/>
  <c r="G11" i="1"/>
  <c r="F10" i="1"/>
  <c r="G10" i="1" s="1"/>
  <c r="E10" i="1"/>
  <c r="G9" i="1"/>
  <c r="G8" i="1"/>
  <c r="F7" i="1"/>
  <c r="E7" i="1"/>
  <c r="G7" i="1" s="1"/>
  <c r="F6" i="1"/>
  <c r="F15" i="1" s="1"/>
  <c r="F53" i="1" s="1"/>
  <c r="F65" i="1" s="1"/>
  <c r="F76" i="1" s="1"/>
  <c r="F78" i="1" s="1"/>
  <c r="F84" i="1" s="1"/>
  <c r="E64" i="1" l="1"/>
  <c r="G64" i="1" s="1"/>
  <c r="E6" i="1"/>
  <c r="E70" i="1"/>
  <c r="E74" i="1"/>
  <c r="G74" i="1" s="1"/>
  <c r="G59" i="1"/>
  <c r="G61" i="1"/>
  <c r="G70" i="1" l="1"/>
  <c r="E75" i="1"/>
  <c r="G75" i="1" s="1"/>
  <c r="G6" i="1"/>
  <c r="E15" i="1"/>
  <c r="E53" i="1" l="1"/>
  <c r="G15" i="1"/>
  <c r="E65" i="1" l="1"/>
  <c r="G53" i="1"/>
  <c r="E76" i="1" l="1"/>
  <c r="G65" i="1"/>
  <c r="E78" i="1" l="1"/>
  <c r="G76" i="1"/>
  <c r="E84" i="1" l="1"/>
  <c r="G84" i="1" s="1"/>
  <c r="G78" i="1"/>
</calcChain>
</file>

<file path=xl/sharedStrings.xml><?xml version="1.0" encoding="utf-8"?>
<sst xmlns="http://schemas.openxmlformats.org/spreadsheetml/2006/main" count="97" uniqueCount="90">
  <si>
    <t>第二号第四様式（第二十三条第四項関係）</t>
    <rPh sb="0" eb="1">
      <t>ダイ</t>
    </rPh>
    <rPh sb="1" eb="2">
      <t>ニ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</si>
  <si>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太田東保育園  事業活動計算書</t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</si>
  <si>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</si>
  <si>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</si>
  <si>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</si>
  <si>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</si>
  <si>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</si>
  <si>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</si>
  <si>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</si>
  <si>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</si>
  <si>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保育事業収益</t>
  </si>
  <si>
    <t>　施設型給付費収益</t>
  </si>
  <si>
    <t>　　施設型給付費収益</t>
  </si>
  <si>
    <t>　　利用者負担金収益</t>
  </si>
  <si>
    <t>　利用者等利用料収益</t>
  </si>
  <si>
    <t>　　その他の利用料収益</t>
  </si>
  <si>
    <t>　その他の事業収益</t>
  </si>
  <si>
    <t>　　補助金事業収益（公費）</t>
  </si>
  <si>
    <t>経常経費寄附金収益</t>
  </si>
  <si>
    <t>サービス活動収益計（１）</t>
  </si>
  <si>
    <t>費用</t>
  </si>
  <si>
    <t>人件費</t>
  </si>
  <si>
    <t>　職員給料</t>
  </si>
  <si>
    <t>　職員賞与</t>
  </si>
  <si>
    <t>　非常勤職員給与</t>
  </si>
  <si>
    <t>　退職給付費用</t>
  </si>
  <si>
    <t>　法定福利費</t>
  </si>
  <si>
    <t>事業費</t>
  </si>
  <si>
    <t>　給食費</t>
  </si>
  <si>
    <t>　保健衛生費</t>
  </si>
  <si>
    <t>　保育材料費</t>
  </si>
  <si>
    <t>　水道光熱費</t>
  </si>
  <si>
    <t>　消耗器具備品費</t>
  </si>
  <si>
    <t>　保険料</t>
  </si>
  <si>
    <t>　雑費</t>
  </si>
  <si>
    <t>事務費</t>
  </si>
  <si>
    <t>　福利厚生費</t>
  </si>
  <si>
    <t>　旅費交通費</t>
  </si>
  <si>
    <t>　研修研究費</t>
  </si>
  <si>
    <t>　事務消耗品費</t>
  </si>
  <si>
    <t>　印刷製本費</t>
  </si>
  <si>
    <t>　修繕費</t>
  </si>
  <si>
    <t>　通信運搬費</t>
  </si>
  <si>
    <t>　会議費</t>
  </si>
  <si>
    <t>　広報費</t>
  </si>
  <si>
    <t>　業務委託費</t>
  </si>
  <si>
    <t>　手数料</t>
  </si>
  <si>
    <t>　賃借料</t>
  </si>
  <si>
    <t>　土地・建物賃借料</t>
  </si>
  <si>
    <t>　租税公課</t>
  </si>
  <si>
    <t>　保守料</t>
  </si>
  <si>
    <t>　諸会費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</si>
  <si>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</si>
  <si>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</si>
  <si>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</si>
  <si>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</si>
  <si>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</si>
  <si>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</si>
  <si>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</si>
  <si>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　受入研修費収益</t>
  </si>
  <si>
    <t>　利用者等外給食収益</t>
  </si>
  <si>
    <t>　雑収益</t>
  </si>
  <si>
    <t>サービス活動外収益計（４）</t>
  </si>
  <si>
    <t>支払利息</t>
  </si>
  <si>
    <t>その他のサービス活動外費用</t>
  </si>
  <si>
    <t>　雑損失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</si>
  <si>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</si>
  <si>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</si>
  <si>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</si>
  <si>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</si>
  <si>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</si>
  <si>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　設備資金借入金元金償還補助金収益</t>
  </si>
  <si>
    <t>その他の特別収益</t>
  </si>
  <si>
    <t>　退職給付引当金戻入益</t>
  </si>
  <si>
    <t>特別収益計（８）</t>
  </si>
  <si>
    <t>固定資産売却損・処分損</t>
  </si>
  <si>
    <t>　器具及び備品売却損・処分損</t>
  </si>
  <si>
    <t>国庫補助金等特別積立金積立額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</si>
  <si>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</si>
  <si>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</si>
  <si>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</si>
  <si>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</si>
  <si>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</si>
  <si>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</si>
  <si>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</si>
  <si>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</si>
  <si>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</si>
  <si>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　人件費積立金積立額</t>
  </si>
  <si>
    <t>　保育所施設・設備整備積立金積立額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</si>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</sst>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11" xfId="2" applyFont="1" applyBorder="1">
      <alignment horizontal="left" vertical="top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AB3EA75D-4B93-4FBD-AD61-417E1406EA2D}"/>
    <cellStyle name="標準 3" xfId="1" xr:uid="{06BF18BE-8E23-4E19-91FA-D4D15216D0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C9637-17D2-4133-A156-2E032A68E0BE}">
  <sheetPr>
    <pageSetUpPr fitToPage="1"/>
  </sheetPr>
  <dimension ref="B1:G84"/>
  <sheetViews>
    <sheetView showGridLines="0" tabSelected="1" workbookViewId="0"/>
  </sheetViews>
  <sheetFormatPr defaultRowHeight="18.75" x14ac:dyDescent="0.4"/>
  <cols>
    <col min="1" max="3" width="2.875" customWidth="1"/>
    <col min="4" max="4" width="59.75" customWidth="1"/>
    <col min="5" max="7" width="20.75" customWidth="1"/>
  </cols>
  <sheetData>
    <row r="1" spans="2:7" ht="21" x14ac:dyDescent="0.4">
      <c r="B1" s="1"/>
      <c r="C1" s="1"/>
      <c r="D1" s="1"/>
      <c r="E1" s="2"/>
      <c r="F1" s="2"/>
      <c r="G1" s="3" t="s">
        <v>0</v>
      </c>
    </row>
    <row r="2" spans="2:7" ht="21" x14ac:dyDescent="0.4">
      <c r="B2" s="4" t="s">
        <v>1</v>
      </c>
      <c r="C2" s="4"/>
      <c r="D2" s="4"/>
      <c r="E2" s="4"/>
      <c r="F2" s="4"/>
      <c r="G2" s="4"/>
    </row>
    <row r="3" spans="2:7" ht="21" x14ac:dyDescent="0.4">
      <c r="B3" s="5" t="s">
        <v>2</v>
      </c>
      <c r="C3" s="5"/>
      <c r="D3" s="5"/>
      <c r="E3" s="5"/>
      <c r="F3" s="5"/>
      <c r="G3" s="5"/>
    </row>
    <row r="4" spans="2:7" x14ac:dyDescent="0.4">
      <c r="B4" s="6"/>
      <c r="C4" s="6"/>
      <c r="D4" s="6"/>
      <c r="E4" s="6"/>
      <c r="F4" s="2"/>
      <c r="G4" s="6" t="s">
        <v>3</v>
      </c>
    </row>
    <row r="5" spans="2:7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</row>
    <row r="6" spans="2:7" x14ac:dyDescent="0.4">
      <c r="B6" s="9" t="s">
        <v>8</v>
      </c>
      <c r="C6" s="9" t="s">
        <v>9</v>
      </c>
      <c r="D6" s="10" t="s">
        <v>10</v>
      </c>
      <c r="E6" s="11">
        <f>+E7+E10+E12</f>
        <v>201149177</v>
      </c>
      <c r="F6" s="11">
        <f>+F7+F10+F12</f>
        <v>206005740</v>
      </c>
      <c r="G6" s="11">
        <f>E6-F6</f>
        <v>-4856563</v>
      </c>
    </row>
    <row r="7" spans="2:7" x14ac:dyDescent="0.4">
      <c r="B7" s="12"/>
      <c r="C7" s="12"/>
      <c r="D7" s="13" t="s">
        <v>11</v>
      </c>
      <c r="E7" s="14">
        <f>+E8+E9</f>
        <v>176036140</v>
      </c>
      <c r="F7" s="14">
        <f>+F8+F9</f>
        <v>181210750</v>
      </c>
      <c r="G7" s="14">
        <f t="shared" ref="G7:G70" si="0">E7-F7</f>
        <v>-5174610</v>
      </c>
    </row>
    <row r="8" spans="2:7" x14ac:dyDescent="0.4">
      <c r="B8" s="12"/>
      <c r="C8" s="12"/>
      <c r="D8" s="13" t="s">
        <v>12</v>
      </c>
      <c r="E8" s="14">
        <v>167704490</v>
      </c>
      <c r="F8" s="14">
        <v>163990650</v>
      </c>
      <c r="G8" s="14">
        <f t="shared" si="0"/>
        <v>3713840</v>
      </c>
    </row>
    <row r="9" spans="2:7" x14ac:dyDescent="0.4">
      <c r="B9" s="12"/>
      <c r="C9" s="12"/>
      <c r="D9" s="13" t="s">
        <v>13</v>
      </c>
      <c r="E9" s="14">
        <v>8331650</v>
      </c>
      <c r="F9" s="14">
        <v>17220100</v>
      </c>
      <c r="G9" s="14">
        <f t="shared" si="0"/>
        <v>-8888450</v>
      </c>
    </row>
    <row r="10" spans="2:7" x14ac:dyDescent="0.4">
      <c r="B10" s="12"/>
      <c r="C10" s="12"/>
      <c r="D10" s="13" t="s">
        <v>14</v>
      </c>
      <c r="E10" s="14">
        <f>+E11</f>
        <v>3539410</v>
      </c>
      <c r="F10" s="14">
        <f>+F11</f>
        <v>2842785</v>
      </c>
      <c r="G10" s="14">
        <f t="shared" si="0"/>
        <v>696625</v>
      </c>
    </row>
    <row r="11" spans="2:7" x14ac:dyDescent="0.4">
      <c r="B11" s="12"/>
      <c r="C11" s="12"/>
      <c r="D11" s="13" t="s">
        <v>15</v>
      </c>
      <c r="E11" s="14">
        <v>3539410</v>
      </c>
      <c r="F11" s="14">
        <v>2842785</v>
      </c>
      <c r="G11" s="14">
        <f t="shared" si="0"/>
        <v>696625</v>
      </c>
    </row>
    <row r="12" spans="2:7" x14ac:dyDescent="0.4">
      <c r="B12" s="12"/>
      <c r="C12" s="12"/>
      <c r="D12" s="13" t="s">
        <v>16</v>
      </c>
      <c r="E12" s="14">
        <f>+E13</f>
        <v>21573627</v>
      </c>
      <c r="F12" s="14">
        <f>+F13</f>
        <v>21952205</v>
      </c>
      <c r="G12" s="14">
        <f t="shared" si="0"/>
        <v>-378578</v>
      </c>
    </row>
    <row r="13" spans="2:7" x14ac:dyDescent="0.4">
      <c r="B13" s="12"/>
      <c r="C13" s="12"/>
      <c r="D13" s="13" t="s">
        <v>17</v>
      </c>
      <c r="E13" s="14">
        <v>21573627</v>
      </c>
      <c r="F13" s="14">
        <v>21952205</v>
      </c>
      <c r="G13" s="14">
        <f t="shared" si="0"/>
        <v>-378578</v>
      </c>
    </row>
    <row r="14" spans="2:7" x14ac:dyDescent="0.4">
      <c r="B14" s="12"/>
      <c r="C14" s="12"/>
      <c r="D14" s="13" t="s">
        <v>18</v>
      </c>
      <c r="E14" s="14">
        <v>100000</v>
      </c>
      <c r="F14" s="14">
        <v>100000</v>
      </c>
      <c r="G14" s="14">
        <f t="shared" si="0"/>
        <v>0</v>
      </c>
    </row>
    <row r="15" spans="2:7" x14ac:dyDescent="0.4">
      <c r="B15" s="12"/>
      <c r="C15" s="15"/>
      <c r="D15" s="16" t="s">
        <v>19</v>
      </c>
      <c r="E15" s="17">
        <f>+E6+E14</f>
        <v>201249177</v>
      </c>
      <c r="F15" s="17">
        <f>+F6+F14</f>
        <v>206105740</v>
      </c>
      <c r="G15" s="17">
        <f t="shared" si="0"/>
        <v>-4856563</v>
      </c>
    </row>
    <row r="16" spans="2:7" x14ac:dyDescent="0.4">
      <c r="B16" s="12"/>
      <c r="C16" s="9" t="s">
        <v>20</v>
      </c>
      <c r="D16" s="13" t="s">
        <v>21</v>
      </c>
      <c r="E16" s="14">
        <f>+E17+E18+E19+E20+E21</f>
        <v>165846296</v>
      </c>
      <c r="F16" s="14">
        <f>+F17+F18+F19+F20+F21</f>
        <v>163691301</v>
      </c>
      <c r="G16" s="14">
        <f t="shared" si="0"/>
        <v>2154995</v>
      </c>
    </row>
    <row r="17" spans="2:7" x14ac:dyDescent="0.4">
      <c r="B17" s="12"/>
      <c r="C17" s="12"/>
      <c r="D17" s="13" t="s">
        <v>22</v>
      </c>
      <c r="E17" s="14">
        <v>75687075</v>
      </c>
      <c r="F17" s="14">
        <v>73495830</v>
      </c>
      <c r="G17" s="14">
        <f t="shared" si="0"/>
        <v>2191245</v>
      </c>
    </row>
    <row r="18" spans="2:7" x14ac:dyDescent="0.4">
      <c r="B18" s="12"/>
      <c r="C18" s="12"/>
      <c r="D18" s="13" t="s">
        <v>23</v>
      </c>
      <c r="E18" s="14">
        <v>36195110</v>
      </c>
      <c r="F18" s="14">
        <v>35368848</v>
      </c>
      <c r="G18" s="14">
        <f t="shared" si="0"/>
        <v>826262</v>
      </c>
    </row>
    <row r="19" spans="2:7" x14ac:dyDescent="0.4">
      <c r="B19" s="12"/>
      <c r="C19" s="12"/>
      <c r="D19" s="13" t="s">
        <v>24</v>
      </c>
      <c r="E19" s="14">
        <v>31071897</v>
      </c>
      <c r="F19" s="14">
        <v>31898267</v>
      </c>
      <c r="G19" s="14">
        <f t="shared" si="0"/>
        <v>-826370</v>
      </c>
    </row>
    <row r="20" spans="2:7" x14ac:dyDescent="0.4">
      <c r="B20" s="12"/>
      <c r="C20" s="12"/>
      <c r="D20" s="13" t="s">
        <v>25</v>
      </c>
      <c r="E20" s="14">
        <v>2524164</v>
      </c>
      <c r="F20" s="14">
        <v>1979184</v>
      </c>
      <c r="G20" s="14">
        <f t="shared" si="0"/>
        <v>544980</v>
      </c>
    </row>
    <row r="21" spans="2:7" x14ac:dyDescent="0.4">
      <c r="B21" s="12"/>
      <c r="C21" s="12"/>
      <c r="D21" s="13" t="s">
        <v>26</v>
      </c>
      <c r="E21" s="14">
        <v>20368050</v>
      </c>
      <c r="F21" s="14">
        <v>20949172</v>
      </c>
      <c r="G21" s="14">
        <f t="shared" si="0"/>
        <v>-581122</v>
      </c>
    </row>
    <row r="22" spans="2:7" x14ac:dyDescent="0.4">
      <c r="B22" s="12"/>
      <c r="C22" s="12"/>
      <c r="D22" s="13" t="s">
        <v>27</v>
      </c>
      <c r="E22" s="14">
        <f>+E23+E24+E25+E26+E27+E28+E29</f>
        <v>16946640</v>
      </c>
      <c r="F22" s="14">
        <f>+F23+F24+F25+F26+F27+F28+F29</f>
        <v>17718011</v>
      </c>
      <c r="G22" s="14">
        <f t="shared" si="0"/>
        <v>-771371</v>
      </c>
    </row>
    <row r="23" spans="2:7" x14ac:dyDescent="0.4">
      <c r="B23" s="12"/>
      <c r="C23" s="12"/>
      <c r="D23" s="13" t="s">
        <v>28</v>
      </c>
      <c r="E23" s="14">
        <v>11938546</v>
      </c>
      <c r="F23" s="14">
        <v>12431923</v>
      </c>
      <c r="G23" s="14">
        <f t="shared" si="0"/>
        <v>-493377</v>
      </c>
    </row>
    <row r="24" spans="2:7" x14ac:dyDescent="0.4">
      <c r="B24" s="12"/>
      <c r="C24" s="12"/>
      <c r="D24" s="13" t="s">
        <v>29</v>
      </c>
      <c r="E24" s="14">
        <v>324456</v>
      </c>
      <c r="F24" s="14">
        <v>155291</v>
      </c>
      <c r="G24" s="14">
        <f t="shared" si="0"/>
        <v>169165</v>
      </c>
    </row>
    <row r="25" spans="2:7" x14ac:dyDescent="0.4">
      <c r="B25" s="12"/>
      <c r="C25" s="12"/>
      <c r="D25" s="13" t="s">
        <v>30</v>
      </c>
      <c r="E25" s="14">
        <v>688464</v>
      </c>
      <c r="F25" s="14">
        <v>1329668</v>
      </c>
      <c r="G25" s="14">
        <f t="shared" si="0"/>
        <v>-641204</v>
      </c>
    </row>
    <row r="26" spans="2:7" x14ac:dyDescent="0.4">
      <c r="B26" s="12"/>
      <c r="C26" s="12"/>
      <c r="D26" s="13" t="s">
        <v>31</v>
      </c>
      <c r="E26" s="14">
        <v>2747887</v>
      </c>
      <c r="F26" s="14">
        <v>2950255</v>
      </c>
      <c r="G26" s="14">
        <f t="shared" si="0"/>
        <v>-202368</v>
      </c>
    </row>
    <row r="27" spans="2:7" x14ac:dyDescent="0.4">
      <c r="B27" s="12"/>
      <c r="C27" s="12"/>
      <c r="D27" s="13" t="s">
        <v>32</v>
      </c>
      <c r="E27" s="14">
        <v>962524</v>
      </c>
      <c r="F27" s="14">
        <v>561011</v>
      </c>
      <c r="G27" s="14">
        <f t="shared" si="0"/>
        <v>401513</v>
      </c>
    </row>
    <row r="28" spans="2:7" x14ac:dyDescent="0.4">
      <c r="B28" s="12"/>
      <c r="C28" s="12"/>
      <c r="D28" s="13" t="s">
        <v>33</v>
      </c>
      <c r="E28" s="14">
        <v>236505</v>
      </c>
      <c r="F28" s="14">
        <v>237115</v>
      </c>
      <c r="G28" s="14">
        <f t="shared" si="0"/>
        <v>-610</v>
      </c>
    </row>
    <row r="29" spans="2:7" x14ac:dyDescent="0.4">
      <c r="B29" s="12"/>
      <c r="C29" s="12"/>
      <c r="D29" s="13" t="s">
        <v>34</v>
      </c>
      <c r="E29" s="14">
        <v>48258</v>
      </c>
      <c r="F29" s="14">
        <v>52748</v>
      </c>
      <c r="G29" s="14">
        <f t="shared" si="0"/>
        <v>-4490</v>
      </c>
    </row>
    <row r="30" spans="2:7" x14ac:dyDescent="0.4">
      <c r="B30" s="12"/>
      <c r="C30" s="12"/>
      <c r="D30" s="13" t="s">
        <v>35</v>
      </c>
      <c r="E30" s="14">
        <f>+E31+E32+E33+E34+E35+E36+E37+E38+E39+E40+E41+E42+E43+E44+E45+E46+E47+E48+E49</f>
        <v>7384398</v>
      </c>
      <c r="F30" s="14">
        <f>+F31+F32+F33+F34+F35+F36+F37+F38+F39+F40+F41+F42+F43+F44+F45+F46+F47+F48+F49</f>
        <v>9837552</v>
      </c>
      <c r="G30" s="14">
        <f t="shared" si="0"/>
        <v>-2453154</v>
      </c>
    </row>
    <row r="31" spans="2:7" x14ac:dyDescent="0.4">
      <c r="B31" s="12"/>
      <c r="C31" s="12"/>
      <c r="D31" s="13" t="s">
        <v>36</v>
      </c>
      <c r="E31" s="14">
        <v>1686826</v>
      </c>
      <c r="F31" s="14">
        <v>1820988</v>
      </c>
      <c r="G31" s="14">
        <f t="shared" si="0"/>
        <v>-134162</v>
      </c>
    </row>
    <row r="32" spans="2:7" x14ac:dyDescent="0.4">
      <c r="B32" s="12"/>
      <c r="C32" s="12"/>
      <c r="D32" s="13" t="s">
        <v>37</v>
      </c>
      <c r="E32" s="14">
        <v>91660</v>
      </c>
      <c r="F32" s="14">
        <v>517590</v>
      </c>
      <c r="G32" s="14">
        <f t="shared" si="0"/>
        <v>-425930</v>
      </c>
    </row>
    <row r="33" spans="2:7" x14ac:dyDescent="0.4">
      <c r="B33" s="12"/>
      <c r="C33" s="12"/>
      <c r="D33" s="13" t="s">
        <v>38</v>
      </c>
      <c r="E33" s="14">
        <v>1525</v>
      </c>
      <c r="F33" s="14">
        <v>271090</v>
      </c>
      <c r="G33" s="14">
        <f t="shared" si="0"/>
        <v>-269565</v>
      </c>
    </row>
    <row r="34" spans="2:7" x14ac:dyDescent="0.4">
      <c r="B34" s="12"/>
      <c r="C34" s="12"/>
      <c r="D34" s="13" t="s">
        <v>39</v>
      </c>
      <c r="E34" s="14">
        <v>703509</v>
      </c>
      <c r="F34" s="14">
        <v>891699</v>
      </c>
      <c r="G34" s="14">
        <f t="shared" si="0"/>
        <v>-188190</v>
      </c>
    </row>
    <row r="35" spans="2:7" x14ac:dyDescent="0.4">
      <c r="B35" s="12"/>
      <c r="C35" s="12"/>
      <c r="D35" s="13" t="s">
        <v>40</v>
      </c>
      <c r="E35" s="14">
        <v>156882</v>
      </c>
      <c r="F35" s="14">
        <v>163152</v>
      </c>
      <c r="G35" s="14">
        <f t="shared" si="0"/>
        <v>-6270</v>
      </c>
    </row>
    <row r="36" spans="2:7" x14ac:dyDescent="0.4">
      <c r="B36" s="12"/>
      <c r="C36" s="12"/>
      <c r="D36" s="13" t="s">
        <v>31</v>
      </c>
      <c r="E36" s="14">
        <v>302161</v>
      </c>
      <c r="F36" s="14">
        <v>324683</v>
      </c>
      <c r="G36" s="14">
        <f t="shared" si="0"/>
        <v>-22522</v>
      </c>
    </row>
    <row r="37" spans="2:7" x14ac:dyDescent="0.4">
      <c r="B37" s="12"/>
      <c r="C37" s="12"/>
      <c r="D37" s="13" t="s">
        <v>41</v>
      </c>
      <c r="E37" s="14">
        <v>410300</v>
      </c>
      <c r="F37" s="14">
        <v>1690594</v>
      </c>
      <c r="G37" s="14">
        <f t="shared" si="0"/>
        <v>-1280294</v>
      </c>
    </row>
    <row r="38" spans="2:7" x14ac:dyDescent="0.4">
      <c r="B38" s="12"/>
      <c r="C38" s="12"/>
      <c r="D38" s="13" t="s">
        <v>42</v>
      </c>
      <c r="E38" s="14">
        <v>365922</v>
      </c>
      <c r="F38" s="14">
        <v>398500</v>
      </c>
      <c r="G38" s="14">
        <f t="shared" si="0"/>
        <v>-32578</v>
      </c>
    </row>
    <row r="39" spans="2:7" x14ac:dyDescent="0.4">
      <c r="B39" s="12"/>
      <c r="C39" s="12"/>
      <c r="D39" s="13" t="s">
        <v>43</v>
      </c>
      <c r="E39" s="14">
        <v>79860</v>
      </c>
      <c r="F39" s="14">
        <v>109348</v>
      </c>
      <c r="G39" s="14">
        <f t="shared" si="0"/>
        <v>-29488</v>
      </c>
    </row>
    <row r="40" spans="2:7" x14ac:dyDescent="0.4">
      <c r="B40" s="12"/>
      <c r="C40" s="12"/>
      <c r="D40" s="13" t="s">
        <v>44</v>
      </c>
      <c r="E40" s="14">
        <v>121000</v>
      </c>
      <c r="F40" s="14"/>
      <c r="G40" s="14">
        <f t="shared" si="0"/>
        <v>121000</v>
      </c>
    </row>
    <row r="41" spans="2:7" x14ac:dyDescent="0.4">
      <c r="B41" s="12"/>
      <c r="C41" s="12"/>
      <c r="D41" s="13" t="s">
        <v>45</v>
      </c>
      <c r="E41" s="14">
        <v>345819</v>
      </c>
      <c r="F41" s="14">
        <v>305153</v>
      </c>
      <c r="G41" s="14">
        <f t="shared" si="0"/>
        <v>40666</v>
      </c>
    </row>
    <row r="42" spans="2:7" x14ac:dyDescent="0.4">
      <c r="B42" s="12"/>
      <c r="C42" s="12"/>
      <c r="D42" s="13" t="s">
        <v>46</v>
      </c>
      <c r="E42" s="14">
        <v>1427337</v>
      </c>
      <c r="F42" s="14">
        <v>1456014</v>
      </c>
      <c r="G42" s="14">
        <f t="shared" si="0"/>
        <v>-28677</v>
      </c>
    </row>
    <row r="43" spans="2:7" x14ac:dyDescent="0.4">
      <c r="B43" s="12"/>
      <c r="C43" s="12"/>
      <c r="D43" s="13" t="s">
        <v>33</v>
      </c>
      <c r="E43" s="14">
        <v>116514</v>
      </c>
      <c r="F43" s="14">
        <v>116514</v>
      </c>
      <c r="G43" s="14">
        <f t="shared" si="0"/>
        <v>0</v>
      </c>
    </row>
    <row r="44" spans="2:7" x14ac:dyDescent="0.4">
      <c r="B44" s="12"/>
      <c r="C44" s="12"/>
      <c r="D44" s="13" t="s">
        <v>47</v>
      </c>
      <c r="E44" s="14">
        <v>66000</v>
      </c>
      <c r="F44" s="14"/>
      <c r="G44" s="14">
        <f t="shared" si="0"/>
        <v>66000</v>
      </c>
    </row>
    <row r="45" spans="2:7" x14ac:dyDescent="0.4">
      <c r="B45" s="12"/>
      <c r="C45" s="12"/>
      <c r="D45" s="13" t="s">
        <v>48</v>
      </c>
      <c r="E45" s="14">
        <v>423930</v>
      </c>
      <c r="F45" s="14">
        <v>423930</v>
      </c>
      <c r="G45" s="14">
        <f t="shared" si="0"/>
        <v>0</v>
      </c>
    </row>
    <row r="46" spans="2:7" x14ac:dyDescent="0.4">
      <c r="B46" s="12"/>
      <c r="C46" s="12"/>
      <c r="D46" s="13" t="s">
        <v>49</v>
      </c>
      <c r="E46" s="14">
        <v>600</v>
      </c>
      <c r="F46" s="14">
        <v>24549</v>
      </c>
      <c r="G46" s="14">
        <f t="shared" si="0"/>
        <v>-23949</v>
      </c>
    </row>
    <row r="47" spans="2:7" x14ac:dyDescent="0.4">
      <c r="B47" s="12"/>
      <c r="C47" s="12"/>
      <c r="D47" s="13" t="s">
        <v>50</v>
      </c>
      <c r="E47" s="14">
        <v>734720</v>
      </c>
      <c r="F47" s="14">
        <v>739648</v>
      </c>
      <c r="G47" s="14">
        <f t="shared" si="0"/>
        <v>-4928</v>
      </c>
    </row>
    <row r="48" spans="2:7" x14ac:dyDescent="0.4">
      <c r="B48" s="12"/>
      <c r="C48" s="12"/>
      <c r="D48" s="13" t="s">
        <v>51</v>
      </c>
      <c r="E48" s="14">
        <v>208865</v>
      </c>
      <c r="F48" s="14">
        <v>330865</v>
      </c>
      <c r="G48" s="14">
        <f t="shared" si="0"/>
        <v>-122000</v>
      </c>
    </row>
    <row r="49" spans="2:7" x14ac:dyDescent="0.4">
      <c r="B49" s="12"/>
      <c r="C49" s="12"/>
      <c r="D49" s="13" t="s">
        <v>34</v>
      </c>
      <c r="E49" s="14">
        <v>140968</v>
      </c>
      <c r="F49" s="14">
        <v>253235</v>
      </c>
      <c r="G49" s="14">
        <f t="shared" si="0"/>
        <v>-112267</v>
      </c>
    </row>
    <row r="50" spans="2:7" x14ac:dyDescent="0.4">
      <c r="B50" s="12"/>
      <c r="C50" s="12"/>
      <c r="D50" s="13" t="s">
        <v>52</v>
      </c>
      <c r="E50" s="14">
        <v>8099162</v>
      </c>
      <c r="F50" s="14">
        <v>8016329</v>
      </c>
      <c r="G50" s="14">
        <f t="shared" si="0"/>
        <v>82833</v>
      </c>
    </row>
    <row r="51" spans="2:7" x14ac:dyDescent="0.4">
      <c r="B51" s="12"/>
      <c r="C51" s="12"/>
      <c r="D51" s="13" t="s">
        <v>53</v>
      </c>
      <c r="E51" s="14">
        <v>-5368474</v>
      </c>
      <c r="F51" s="14">
        <v>-5334738</v>
      </c>
      <c r="G51" s="14">
        <f t="shared" si="0"/>
        <v>-33736</v>
      </c>
    </row>
    <row r="52" spans="2:7" x14ac:dyDescent="0.4">
      <c r="B52" s="12"/>
      <c r="C52" s="15"/>
      <c r="D52" s="16" t="s">
        <v>54</v>
      </c>
      <c r="E52" s="17">
        <f>+E16+E22+E30+E50+E51</f>
        <v>192908022</v>
      </c>
      <c r="F52" s="17">
        <f>+F16+F22+F30+F50+F51</f>
        <v>193928455</v>
      </c>
      <c r="G52" s="17">
        <f t="shared" si="0"/>
        <v>-1020433</v>
      </c>
    </row>
    <row r="53" spans="2:7" x14ac:dyDescent="0.4">
      <c r="B53" s="15"/>
      <c r="C53" s="18" t="s">
        <v>55</v>
      </c>
      <c r="D53" s="19"/>
      <c r="E53" s="20">
        <f xml:space="preserve"> +E15 - E52</f>
        <v>8341155</v>
      </c>
      <c r="F53" s="20">
        <f xml:space="preserve"> +F15 - F52</f>
        <v>12177285</v>
      </c>
      <c r="G53" s="20">
        <f t="shared" si="0"/>
        <v>-3836130</v>
      </c>
    </row>
    <row r="54" spans="2:7" x14ac:dyDescent="0.4">
      <c r="B54" s="9" t="s">
        <v>56</v>
      </c>
      <c r="C54" s="9" t="s">
        <v>9</v>
      </c>
      <c r="D54" s="13" t="s">
        <v>57</v>
      </c>
      <c r="E54" s="14">
        <v>8031</v>
      </c>
      <c r="F54" s="14">
        <v>6339</v>
      </c>
      <c r="G54" s="14">
        <f t="shared" si="0"/>
        <v>1692</v>
      </c>
    </row>
    <row r="55" spans="2:7" x14ac:dyDescent="0.4">
      <c r="B55" s="12"/>
      <c r="C55" s="12"/>
      <c r="D55" s="13" t="s">
        <v>58</v>
      </c>
      <c r="E55" s="14">
        <f>+E56+E57+E58</f>
        <v>2740228</v>
      </c>
      <c r="F55" s="14">
        <f>+F56+F57+F58</f>
        <v>2225878</v>
      </c>
      <c r="G55" s="14">
        <f t="shared" si="0"/>
        <v>514350</v>
      </c>
    </row>
    <row r="56" spans="2:7" x14ac:dyDescent="0.4">
      <c r="B56" s="12"/>
      <c r="C56" s="12"/>
      <c r="D56" s="13" t="s">
        <v>59</v>
      </c>
      <c r="E56" s="14">
        <v>55000</v>
      </c>
      <c r="F56" s="14">
        <v>66000</v>
      </c>
      <c r="G56" s="14">
        <f t="shared" si="0"/>
        <v>-11000</v>
      </c>
    </row>
    <row r="57" spans="2:7" x14ac:dyDescent="0.4">
      <c r="B57" s="12"/>
      <c r="C57" s="12"/>
      <c r="D57" s="13" t="s">
        <v>60</v>
      </c>
      <c r="E57" s="14">
        <v>2062208</v>
      </c>
      <c r="F57" s="14">
        <v>2030977</v>
      </c>
      <c r="G57" s="14">
        <f t="shared" si="0"/>
        <v>31231</v>
      </c>
    </row>
    <row r="58" spans="2:7" x14ac:dyDescent="0.4">
      <c r="B58" s="12"/>
      <c r="C58" s="12"/>
      <c r="D58" s="13" t="s">
        <v>61</v>
      </c>
      <c r="E58" s="14">
        <v>623020</v>
      </c>
      <c r="F58" s="14">
        <v>128901</v>
      </c>
      <c r="G58" s="14">
        <f t="shared" si="0"/>
        <v>494119</v>
      </c>
    </row>
    <row r="59" spans="2:7" x14ac:dyDescent="0.4">
      <c r="B59" s="12"/>
      <c r="C59" s="15"/>
      <c r="D59" s="16" t="s">
        <v>62</v>
      </c>
      <c r="E59" s="17">
        <f>+E54+E55</f>
        <v>2748259</v>
      </c>
      <c r="F59" s="17">
        <f>+F54+F55</f>
        <v>2232217</v>
      </c>
      <c r="G59" s="17">
        <f t="shared" si="0"/>
        <v>516042</v>
      </c>
    </row>
    <row r="60" spans="2:7" x14ac:dyDescent="0.4">
      <c r="B60" s="12"/>
      <c r="C60" s="9" t="s">
        <v>20</v>
      </c>
      <c r="D60" s="13" t="s">
        <v>63</v>
      </c>
      <c r="E60" s="14"/>
      <c r="F60" s="14">
        <v>36330</v>
      </c>
      <c r="G60" s="14">
        <f t="shared" si="0"/>
        <v>-36330</v>
      </c>
    </row>
    <row r="61" spans="2:7" x14ac:dyDescent="0.4">
      <c r="B61" s="12"/>
      <c r="C61" s="12"/>
      <c r="D61" s="13" t="s">
        <v>64</v>
      </c>
      <c r="E61" s="14">
        <f>+E62</f>
        <v>1070</v>
      </c>
      <c r="F61" s="14">
        <f>+F62</f>
        <v>132613</v>
      </c>
      <c r="G61" s="14">
        <f t="shared" si="0"/>
        <v>-131543</v>
      </c>
    </row>
    <row r="62" spans="2:7" x14ac:dyDescent="0.4">
      <c r="B62" s="12"/>
      <c r="C62" s="12"/>
      <c r="D62" s="13" t="s">
        <v>65</v>
      </c>
      <c r="E62" s="14">
        <v>1070</v>
      </c>
      <c r="F62" s="14">
        <v>132613</v>
      </c>
      <c r="G62" s="14">
        <f t="shared" si="0"/>
        <v>-131543</v>
      </c>
    </row>
    <row r="63" spans="2:7" x14ac:dyDescent="0.4">
      <c r="B63" s="12"/>
      <c r="C63" s="15"/>
      <c r="D63" s="16" t="s">
        <v>66</v>
      </c>
      <c r="E63" s="17">
        <f>+E60+E61</f>
        <v>1070</v>
      </c>
      <c r="F63" s="17">
        <f>+F60+F61</f>
        <v>168943</v>
      </c>
      <c r="G63" s="17">
        <f t="shared" si="0"/>
        <v>-167873</v>
      </c>
    </row>
    <row r="64" spans="2:7" x14ac:dyDescent="0.4">
      <c r="B64" s="15"/>
      <c r="C64" s="18" t="s">
        <v>67</v>
      </c>
      <c r="D64" s="21"/>
      <c r="E64" s="22">
        <f xml:space="preserve"> +E59 - E63</f>
        <v>2747189</v>
      </c>
      <c r="F64" s="22">
        <f xml:space="preserve"> +F59 - F63</f>
        <v>2063274</v>
      </c>
      <c r="G64" s="22">
        <f t="shared" si="0"/>
        <v>683915</v>
      </c>
    </row>
    <row r="65" spans="2:7" x14ac:dyDescent="0.4">
      <c r="B65" s="18" t="s">
        <v>68</v>
      </c>
      <c r="C65" s="23"/>
      <c r="D65" s="19"/>
      <c r="E65" s="20">
        <f xml:space="preserve"> +E53 +E64</f>
        <v>11088344</v>
      </c>
      <c r="F65" s="20">
        <f xml:space="preserve"> +F53 +F64</f>
        <v>14240559</v>
      </c>
      <c r="G65" s="20">
        <f t="shared" si="0"/>
        <v>-3152215</v>
      </c>
    </row>
    <row r="66" spans="2:7" x14ac:dyDescent="0.4">
      <c r="B66" s="9" t="s">
        <v>69</v>
      </c>
      <c r="C66" s="9" t="s">
        <v>9</v>
      </c>
      <c r="D66" s="13" t="s">
        <v>70</v>
      </c>
      <c r="E66" s="14">
        <f>+E67</f>
        <v>1025141</v>
      </c>
      <c r="F66" s="14">
        <f>+F67</f>
        <v>2872000</v>
      </c>
      <c r="G66" s="14">
        <f t="shared" si="0"/>
        <v>-1846859</v>
      </c>
    </row>
    <row r="67" spans="2:7" x14ac:dyDescent="0.4">
      <c r="B67" s="12"/>
      <c r="C67" s="12"/>
      <c r="D67" s="13" t="s">
        <v>71</v>
      </c>
      <c r="E67" s="14">
        <v>1025141</v>
      </c>
      <c r="F67" s="14">
        <v>2872000</v>
      </c>
      <c r="G67" s="14">
        <f t="shared" si="0"/>
        <v>-1846859</v>
      </c>
    </row>
    <row r="68" spans="2:7" x14ac:dyDescent="0.4">
      <c r="B68" s="12"/>
      <c r="C68" s="12"/>
      <c r="D68" s="13" t="s">
        <v>72</v>
      </c>
      <c r="E68" s="14">
        <f>+E69</f>
        <v>1070</v>
      </c>
      <c r="F68" s="14">
        <f>+F69</f>
        <v>132613</v>
      </c>
      <c r="G68" s="14">
        <f t="shared" si="0"/>
        <v>-131543</v>
      </c>
    </row>
    <row r="69" spans="2:7" x14ac:dyDescent="0.4">
      <c r="B69" s="12"/>
      <c r="C69" s="12"/>
      <c r="D69" s="13" t="s">
        <v>73</v>
      </c>
      <c r="E69" s="14">
        <v>1070</v>
      </c>
      <c r="F69" s="14">
        <v>132613</v>
      </c>
      <c r="G69" s="14">
        <f t="shared" si="0"/>
        <v>-131543</v>
      </c>
    </row>
    <row r="70" spans="2:7" x14ac:dyDescent="0.4">
      <c r="B70" s="12"/>
      <c r="C70" s="15"/>
      <c r="D70" s="16" t="s">
        <v>74</v>
      </c>
      <c r="E70" s="17">
        <f>+E66+E68</f>
        <v>1026211</v>
      </c>
      <c r="F70" s="17">
        <f>+F66+F68</f>
        <v>3004613</v>
      </c>
      <c r="G70" s="17">
        <f t="shared" si="0"/>
        <v>-1978402</v>
      </c>
    </row>
    <row r="71" spans="2:7" x14ac:dyDescent="0.4">
      <c r="B71" s="12"/>
      <c r="C71" s="9" t="s">
        <v>20</v>
      </c>
      <c r="D71" s="13" t="s">
        <v>75</v>
      </c>
      <c r="E71" s="14">
        <f>+E72</f>
        <v>0</v>
      </c>
      <c r="F71" s="14">
        <f>+F72</f>
        <v>7</v>
      </c>
      <c r="G71" s="14">
        <f t="shared" ref="G71:G84" si="1">E71-F71</f>
        <v>-7</v>
      </c>
    </row>
    <row r="72" spans="2:7" x14ac:dyDescent="0.4">
      <c r="B72" s="12"/>
      <c r="C72" s="12"/>
      <c r="D72" s="13" t="s">
        <v>76</v>
      </c>
      <c r="E72" s="14"/>
      <c r="F72" s="14">
        <v>7</v>
      </c>
      <c r="G72" s="14">
        <f t="shared" si="1"/>
        <v>-7</v>
      </c>
    </row>
    <row r="73" spans="2:7" x14ac:dyDescent="0.4">
      <c r="B73" s="12"/>
      <c r="C73" s="12"/>
      <c r="D73" s="13" t="s">
        <v>77</v>
      </c>
      <c r="E73" s="14">
        <v>1025141</v>
      </c>
      <c r="F73" s="14">
        <v>2872000</v>
      </c>
      <c r="G73" s="14">
        <f t="shared" si="1"/>
        <v>-1846859</v>
      </c>
    </row>
    <row r="74" spans="2:7" x14ac:dyDescent="0.4">
      <c r="B74" s="12"/>
      <c r="C74" s="15"/>
      <c r="D74" s="16" t="s">
        <v>78</v>
      </c>
      <c r="E74" s="17">
        <f>+E71+E73</f>
        <v>1025141</v>
      </c>
      <c r="F74" s="17">
        <f>+F71+F73</f>
        <v>2872007</v>
      </c>
      <c r="G74" s="17">
        <f t="shared" si="1"/>
        <v>-1846866</v>
      </c>
    </row>
    <row r="75" spans="2:7" x14ac:dyDescent="0.4">
      <c r="B75" s="15"/>
      <c r="C75" s="24" t="s">
        <v>79</v>
      </c>
      <c r="D75" s="25"/>
      <c r="E75" s="26">
        <f xml:space="preserve"> +E70 - E74</f>
        <v>1070</v>
      </c>
      <c r="F75" s="26">
        <f xml:space="preserve"> +F70 - F74</f>
        <v>132606</v>
      </c>
      <c r="G75" s="26">
        <f t="shared" si="1"/>
        <v>-131536</v>
      </c>
    </row>
    <row r="76" spans="2:7" x14ac:dyDescent="0.4">
      <c r="B76" s="18" t="s">
        <v>80</v>
      </c>
      <c r="C76" s="27"/>
      <c r="D76" s="28"/>
      <c r="E76" s="29">
        <f xml:space="preserve"> +E65 +E75</f>
        <v>11089414</v>
      </c>
      <c r="F76" s="29">
        <f xml:space="preserve"> +F65 +F75</f>
        <v>14373165</v>
      </c>
      <c r="G76" s="29">
        <f t="shared" si="1"/>
        <v>-3283751</v>
      </c>
    </row>
    <row r="77" spans="2:7" x14ac:dyDescent="0.4">
      <c r="B77" s="30" t="s">
        <v>81</v>
      </c>
      <c r="C77" s="27" t="s">
        <v>82</v>
      </c>
      <c r="D77" s="28"/>
      <c r="E77" s="29">
        <v>19885202</v>
      </c>
      <c r="F77" s="29">
        <v>19512037</v>
      </c>
      <c r="G77" s="29">
        <f t="shared" si="1"/>
        <v>373165</v>
      </c>
    </row>
    <row r="78" spans="2:7" x14ac:dyDescent="0.4">
      <c r="B78" s="31"/>
      <c r="C78" s="27" t="s">
        <v>83</v>
      </c>
      <c r="D78" s="28"/>
      <c r="E78" s="29">
        <f xml:space="preserve"> +E76 +E77</f>
        <v>30974616</v>
      </c>
      <c r="F78" s="29">
        <f xml:space="preserve"> +F76 +F77</f>
        <v>33885202</v>
      </c>
      <c r="G78" s="29">
        <f t="shared" si="1"/>
        <v>-2910586</v>
      </c>
    </row>
    <row r="79" spans="2:7" x14ac:dyDescent="0.4">
      <c r="B79" s="31"/>
      <c r="C79" s="27" t="s">
        <v>84</v>
      </c>
      <c r="D79" s="28"/>
      <c r="E79" s="29"/>
      <c r="F79" s="29"/>
      <c r="G79" s="29">
        <f t="shared" si="1"/>
        <v>0</v>
      </c>
    </row>
    <row r="80" spans="2:7" x14ac:dyDescent="0.4">
      <c r="B80" s="31"/>
      <c r="C80" s="27" t="s">
        <v>85</v>
      </c>
      <c r="D80" s="28"/>
      <c r="E80" s="29"/>
      <c r="F80" s="29"/>
      <c r="G80" s="29">
        <f t="shared" si="1"/>
        <v>0</v>
      </c>
    </row>
    <row r="81" spans="2:7" x14ac:dyDescent="0.4">
      <c r="B81" s="31"/>
      <c r="C81" s="27" t="s">
        <v>86</v>
      </c>
      <c r="D81" s="28"/>
      <c r="E81" s="29">
        <f>+E82+E83</f>
        <v>10000000</v>
      </c>
      <c r="F81" s="29">
        <f>+F82+F83</f>
        <v>14000000</v>
      </c>
      <c r="G81" s="29">
        <f t="shared" si="1"/>
        <v>-4000000</v>
      </c>
    </row>
    <row r="82" spans="2:7" x14ac:dyDescent="0.4">
      <c r="B82" s="31"/>
      <c r="C82" s="32" t="s">
        <v>87</v>
      </c>
      <c r="D82" s="25"/>
      <c r="E82" s="26">
        <v>5000000</v>
      </c>
      <c r="F82" s="26">
        <v>4000000</v>
      </c>
      <c r="G82" s="26">
        <f t="shared" si="1"/>
        <v>1000000</v>
      </c>
    </row>
    <row r="83" spans="2:7" x14ac:dyDescent="0.4">
      <c r="B83" s="31"/>
      <c r="C83" s="32" t="s">
        <v>88</v>
      </c>
      <c r="D83" s="25"/>
      <c r="E83" s="26">
        <v>5000000</v>
      </c>
      <c r="F83" s="26">
        <v>10000000</v>
      </c>
      <c r="G83" s="26">
        <f t="shared" si="1"/>
        <v>-5000000</v>
      </c>
    </row>
    <row r="84" spans="2:7" x14ac:dyDescent="0.4">
      <c r="B84" s="33"/>
      <c r="C84" s="27" t="s">
        <v>89</v>
      </c>
      <c r="D84" s="28"/>
      <c r="E84" s="29">
        <f xml:space="preserve"> +E78 +E79 +E80 - E81</f>
        <v>20974616</v>
      </c>
      <c r="F84" s="29">
        <f xml:space="preserve"> +F78 +F79 +F80 - F81</f>
        <v>19885202</v>
      </c>
      <c r="G84" s="29">
        <f t="shared" si="1"/>
        <v>1089414</v>
      </c>
    </row>
  </sheetData>
  <mergeCells count="13">
    <mergeCell ref="B77:B84"/>
    <mergeCell ref="B54:B64"/>
    <mergeCell ref="C54:C59"/>
    <mergeCell ref="C60:C63"/>
    <mergeCell ref="B66:B75"/>
    <mergeCell ref="C66:C70"/>
    <mergeCell ref="C71:C74"/>
    <mergeCell ref="B2:G2"/>
    <mergeCell ref="B3:G3"/>
    <mergeCell ref="B5:D5"/>
    <mergeCell ref="B6:B53"/>
    <mergeCell ref="C6:C15"/>
    <mergeCell ref="C16:C52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&amp;L社会福祉法人慈運会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太田東保育園</vt:lpstr>
      <vt:lpstr>太田東保育園!Print_Titles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太田東保 事務</dc:creator>
  <cp:lastModifiedBy>太田東保 事務</cp:lastModifiedBy>
  <dcterms:created xsi:type="dcterms:W3CDTF">2021-06-03T08:03:21Z</dcterms:created>
  <dcterms:modified xsi:type="dcterms:W3CDTF">2021-06-03T08:03:22Z</dcterms:modified>
</cp:coreProperties>
</file>